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31BD2E5-A9C1-4441-8C07-7EDF34D5E7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ew sheet" sheetId="2" r:id="rId1"/>
  </sheets>
  <definedNames>
    <definedName name="_xlnm.Print_Area" localSheetId="0">'New sheet'!$A$1:$G$34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C31" i="2" l="1"/>
  <c r="C30" i="2"/>
  <c r="C28" i="2"/>
  <c r="C27" i="2"/>
  <c r="C25" i="2"/>
  <c r="C24" i="2"/>
  <c r="G23" i="2"/>
  <c r="G22" i="2"/>
  <c r="C22" i="2"/>
  <c r="G21" i="2"/>
  <c r="C21" i="2"/>
  <c r="G20" i="2"/>
  <c r="C12" i="2"/>
  <c r="D12" i="2"/>
  <c r="B12" i="2"/>
  <c r="C11" i="2"/>
  <c r="D11" i="2"/>
  <c r="B11" i="2"/>
  <c r="F11" i="2" s="1"/>
  <c r="C10" i="2"/>
  <c r="D10" i="2"/>
  <c r="B10" i="2"/>
  <c r="G9" i="2"/>
  <c r="F9" i="2"/>
  <c r="F10" i="2" l="1"/>
  <c r="F12" i="2"/>
  <c r="G10" i="2"/>
  <c r="G11" i="2"/>
  <c r="G12" i="2"/>
</calcChain>
</file>

<file path=xl/sharedStrings.xml><?xml version="1.0" encoding="utf-8"?>
<sst xmlns="http://schemas.openxmlformats.org/spreadsheetml/2006/main" count="53" uniqueCount="45">
  <si>
    <t>SUBJECT to CHANGE</t>
  </si>
  <si>
    <t>THE UNIVERSITY OF NORTH CAROLINA AT PEMBROKE</t>
  </si>
  <si>
    <t>SCHEDULE OF ESTIMATED EXPENSES PER SEMESTER</t>
  </si>
  <si>
    <t>Semester</t>
  </si>
  <si>
    <t>IN-STATE</t>
  </si>
  <si>
    <t>OUT-OF-STATE</t>
  </si>
  <si>
    <t>TOTAL</t>
  </si>
  <si>
    <t>Hrs</t>
  </si>
  <si>
    <t>TUITION</t>
  </si>
  <si>
    <t>INSUR.*</t>
  </si>
  <si>
    <t>12+</t>
  </si>
  <si>
    <t>9 to 11</t>
  </si>
  <si>
    <t xml:space="preserve">6 to 8 </t>
  </si>
  <si>
    <t>1 to 5</t>
  </si>
  <si>
    <t>ROOM AND BOARD EXPENSES</t>
  </si>
  <si>
    <t>Pine, Oak &amp; Cypress Hall</t>
  </si>
  <si>
    <t>SEMESTER</t>
  </si>
  <si>
    <t>TOTAL YEAR</t>
  </si>
  <si>
    <t>Meal Plans - Required with dorm rooms except in University Village or Courtyard Apts</t>
  </si>
  <si>
    <t>Meals per week</t>
  </si>
  <si>
    <t>Total Year</t>
  </si>
  <si>
    <t>Double</t>
  </si>
  <si>
    <t>Private - Single</t>
  </si>
  <si>
    <t>Private - Double</t>
  </si>
  <si>
    <t xml:space="preserve">Single </t>
  </si>
  <si>
    <t>University Village Apartments</t>
  </si>
  <si>
    <t>Apartment Occupancy or Commuters Only</t>
  </si>
  <si>
    <t>50 Block Meals</t>
  </si>
  <si>
    <t>Private</t>
  </si>
  <si>
    <t>25 Block Meals</t>
  </si>
  <si>
    <t>University Courtyard  Apartments</t>
  </si>
  <si>
    <t>2 Bedrooms/2 Bath</t>
  </si>
  <si>
    <t>4 Bedrooms/2 Bath</t>
  </si>
  <si>
    <t>FEES</t>
  </si>
  <si>
    <t>*** Freshman are required to pay First Year Initiative Fee of 75.00 and  Alcohol Edu/Haven Class fee of 32.00</t>
  </si>
  <si>
    <t>Belk</t>
  </si>
  <si>
    <r>
      <t xml:space="preserve"> UNDERGRADUATE  ***                   </t>
    </r>
    <r>
      <rPr>
        <b/>
        <sz val="10"/>
        <rFont val="Times New Roman"/>
        <family val="1"/>
      </rPr>
      <t xml:space="preserve">Estimated cost: Subject to change    </t>
    </r>
    <r>
      <rPr>
        <b/>
        <sz val="14"/>
        <rFont val="Times New Roman"/>
        <family val="1"/>
      </rPr>
      <t xml:space="preserve"> </t>
    </r>
  </si>
  <si>
    <t xml:space="preserve">         All new undergrad students are required to pay Alcohol Edu/Haven Class fee of  32.00</t>
  </si>
  <si>
    <t>With Flex Money</t>
  </si>
  <si>
    <t>Unlimited 7 day</t>
  </si>
  <si>
    <r>
      <t>50 meals plus $300 flex</t>
    </r>
    <r>
      <rPr>
        <sz val="10"/>
        <rFont val="Times New Roman"/>
        <family val="1"/>
      </rPr>
      <t xml:space="preserve"> Money (which expires at end of semester)</t>
    </r>
  </si>
  <si>
    <r>
      <t>25 meals plus $150 flex</t>
    </r>
    <r>
      <rPr>
        <sz val="10"/>
        <rFont val="Times New Roman"/>
        <family val="1"/>
      </rPr>
      <t xml:space="preserve"> Money (which expires at end of semester)</t>
    </r>
  </si>
  <si>
    <t>FALL 2019 -  SPRING 2020</t>
  </si>
  <si>
    <t>Dining Dollars:</t>
  </si>
  <si>
    <t xml:space="preserve">A declining balance Meal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</si>
</sst>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&quot;$&quot;#,##0.00"/>
  </numFmts>
  <fonts count="21">
    <font>
      <sz val="11"/>
      <color theme="1"/>
      <name val="Calibri"/>
      <family val="2"/>
      <scheme val="minor"/>
    </font>
    <font>
      <sz val="12"/>
      <name val="Arial MT"/>
    </font>
    <font>
      <b/>
      <sz val="12"/>
      <name val="Arial MT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 MT"/>
    </font>
    <font>
      <i/>
      <sz val="12"/>
      <name val="Times New Roman"/>
      <family val="1"/>
    </font>
    <font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Arial MT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5">
    <xf numFmtId="0" fontId="0" fillId="0" borderId="0" xfId="0"/>
    <xf numFmtId="164" fontId="5" fillId="0" borderId="0" xfId="2" applyNumberFormat="1" applyFont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4" fontId="7" fillId="0" borderId="4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  <xf numFmtId="0" fontId="9" fillId="2" borderId="0" xfId="2" applyFont="1" applyFill="1"/>
    <xf numFmtId="0" fontId="7" fillId="2" borderId="0" xfId="2" applyFont="1" applyFill="1" applyBorder="1" applyAlignment="1">
      <alignment horizontal="center"/>
    </xf>
    <xf numFmtId="0" fontId="12" fillId="2" borderId="4" xfId="2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39" fontId="7" fillId="2" borderId="4" xfId="2" applyNumberFormat="1" applyFont="1" applyFill="1" applyBorder="1" applyAlignment="1">
      <alignment horizontal="center"/>
    </xf>
    <xf numFmtId="39" fontId="7" fillId="2" borderId="8" xfId="2" applyNumberFormat="1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8" fontId="7" fillId="2" borderId="4" xfId="2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center"/>
    </xf>
    <xf numFmtId="7" fontId="7" fillId="2" borderId="4" xfId="1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horizontal="left"/>
    </xf>
    <xf numFmtId="0" fontId="13" fillId="2" borderId="4" xfId="2" applyFont="1" applyFill="1" applyBorder="1" applyAlignment="1">
      <alignment horizontal="center"/>
    </xf>
    <xf numFmtId="39" fontId="7" fillId="2" borderId="2" xfId="2" applyNumberFormat="1" applyFont="1" applyFill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39" fontId="7" fillId="2" borderId="0" xfId="2" applyNumberFormat="1" applyFont="1" applyFill="1" applyBorder="1" applyAlignment="1">
      <alignment horizontal="center"/>
    </xf>
    <xf numFmtId="39" fontId="7" fillId="2" borderId="5" xfId="2" applyNumberFormat="1" applyFont="1" applyFill="1" applyBorder="1" applyAlignment="1">
      <alignment horizontal="center"/>
    </xf>
    <xf numFmtId="0" fontId="7" fillId="0" borderId="5" xfId="1" applyFont="1" applyBorder="1" applyAlignment="1"/>
    <xf numFmtId="0" fontId="7" fillId="0" borderId="7" xfId="1" applyFont="1" applyBorder="1" applyAlignment="1"/>
    <xf numFmtId="8" fontId="7" fillId="0" borderId="13" xfId="1" applyNumberFormat="1" applyFont="1" applyBorder="1" applyAlignment="1">
      <alignment horizontal="center" vertical="center"/>
    </xf>
    <xf numFmtId="39" fontId="15" fillId="2" borderId="11" xfId="2" applyNumberFormat="1" applyFont="1" applyFill="1" applyBorder="1" applyAlignment="1">
      <alignment horizontal="center"/>
    </xf>
    <xf numFmtId="0" fontId="7" fillId="2" borderId="11" xfId="1" applyFont="1" applyFill="1" applyBorder="1" applyAlignment="1"/>
    <xf numFmtId="0" fontId="7" fillId="2" borderId="14" xfId="2" applyFont="1" applyFill="1" applyBorder="1" applyAlignment="1"/>
    <xf numFmtId="39" fontId="15" fillId="2" borderId="15" xfId="2" applyNumberFormat="1" applyFont="1" applyFill="1" applyBorder="1" applyAlignment="1">
      <alignment horizontal="center"/>
    </xf>
    <xf numFmtId="0" fontId="7" fillId="2" borderId="15" xfId="1" applyFont="1" applyFill="1" applyBorder="1" applyAlignment="1"/>
    <xf numFmtId="0" fontId="7" fillId="2" borderId="12" xfId="2" applyFont="1" applyFill="1" applyBorder="1" applyAlignment="1"/>
    <xf numFmtId="0" fontId="9" fillId="2" borderId="16" xfId="2" applyFont="1" applyFill="1" applyBorder="1"/>
    <xf numFmtId="0" fontId="10" fillId="2" borderId="16" xfId="2" applyFont="1" applyFill="1" applyBorder="1" applyAlignment="1">
      <alignment horizontal="center"/>
    </xf>
    <xf numFmtId="39" fontId="7" fillId="2" borderId="16" xfId="2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17" fillId="0" borderId="0" xfId="2" applyFont="1" applyFill="1" applyBorder="1" applyAlignment="1"/>
    <xf numFmtId="0" fontId="2" fillId="0" borderId="0" xfId="1" applyFont="1" applyAlignment="1">
      <alignment horizontal="center"/>
    </xf>
    <xf numFmtId="4" fontId="7" fillId="3" borderId="4" xfId="2" applyNumberFormat="1" applyFont="1" applyFill="1" applyBorder="1" applyAlignment="1">
      <alignment horizontal="center"/>
    </xf>
    <xf numFmtId="0" fontId="18" fillId="0" borderId="0" xfId="2" applyFont="1" applyFill="1" applyBorder="1" applyAlignment="1"/>
    <xf numFmtId="0" fontId="0" fillId="0" borderId="0" xfId="0" applyBorder="1"/>
    <xf numFmtId="0" fontId="1" fillId="0" borderId="0" xfId="1" applyBorder="1" applyAlignment="1">
      <alignment vertical="center"/>
    </xf>
    <xf numFmtId="0" fontId="16" fillId="0" borderId="0" xfId="0" applyFont="1" applyBorder="1"/>
    <xf numFmtId="8" fontId="7" fillId="2" borderId="0" xfId="2" applyNumberFormat="1" applyFont="1" applyFill="1" applyBorder="1" applyAlignment="1">
      <alignment horizontal="center"/>
    </xf>
    <xf numFmtId="7" fontId="7" fillId="2" borderId="0" xfId="1" applyNumberFormat="1" applyFont="1" applyFill="1" applyBorder="1" applyAlignment="1">
      <alignment horizontal="center"/>
    </xf>
    <xf numFmtId="0" fontId="1" fillId="0" borderId="1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/>
    <xf numFmtId="0" fontId="7" fillId="0" borderId="8" xfId="1" applyFont="1" applyBorder="1" applyAlignment="1">
      <alignment wrapText="1"/>
    </xf>
    <xf numFmtId="0" fontId="1" fillId="0" borderId="10" xfId="1" applyBorder="1" applyAlignment="1">
      <alignment wrapText="1"/>
    </xf>
    <xf numFmtId="0" fontId="7" fillId="0" borderId="16" xfId="1" applyFont="1" applyBorder="1" applyAlignment="1">
      <alignment wrapText="1"/>
    </xf>
    <xf numFmtId="0" fontId="1" fillId="0" borderId="16" xfId="1" applyBorder="1" applyAlignment="1">
      <alignment wrapText="1"/>
    </xf>
    <xf numFmtId="0" fontId="5" fillId="2" borderId="8" xfId="2" applyFont="1" applyFill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7" fillId="0" borderId="15" xfId="1" applyFont="1" applyBorder="1" applyAlignment="1">
      <alignment wrapText="1"/>
    </xf>
    <xf numFmtId="0" fontId="1" fillId="0" borderId="12" xfId="1" applyBorder="1" applyAlignment="1">
      <alignment wrapText="1"/>
    </xf>
    <xf numFmtId="0" fontId="4" fillId="0" borderId="1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2" fillId="2" borderId="6" xfId="2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1" applyBorder="1" applyAlignment="1"/>
    <xf numFmtId="0" fontId="1" fillId="0" borderId="10" xfId="1" applyBorder="1" applyAlignment="1"/>
  </cellXfs>
  <cellStyles count="3">
    <cellStyle name="Normal" xfId="0" builtinId="0"/>
    <cellStyle name="Normal 2" xfId="1" xr:uid="{00000000-0005-0000-0000-000001000000}"/>
    <cellStyle name="Normal_Tuition and Fees FY0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A37" sqref="A37"/>
    </sheetView>
  </sheetViews>
  <sheetFormatPr defaultColWidth="9.109375" defaultRowHeight="14.4"/>
  <cols>
    <col min="1" max="1" width="19.109375" style="47" customWidth="1"/>
    <col min="2" max="2" width="16.6640625" style="47" customWidth="1"/>
    <col min="3" max="4" width="18.109375" style="47" customWidth="1"/>
    <col min="5" max="5" width="15.44140625" style="47" customWidth="1"/>
    <col min="6" max="6" width="16.44140625" style="47" customWidth="1"/>
    <col min="7" max="7" width="22.88671875" style="47" customWidth="1"/>
    <col min="8" max="16384" width="9.109375" style="47"/>
  </cols>
  <sheetData>
    <row r="1" spans="1:7" ht="15.6">
      <c r="A1" s="54" t="s">
        <v>0</v>
      </c>
      <c r="B1" s="54"/>
      <c r="C1" s="54"/>
      <c r="D1" s="54"/>
      <c r="E1" s="54"/>
      <c r="F1" s="54"/>
      <c r="G1" s="54"/>
    </row>
    <row r="2" spans="1:7" ht="15.6">
      <c r="A2" s="44"/>
      <c r="B2" s="44"/>
      <c r="C2" s="44"/>
      <c r="D2" s="44"/>
      <c r="E2" s="44"/>
      <c r="F2" s="44"/>
      <c r="G2" s="44"/>
    </row>
    <row r="3" spans="1:7" ht="17.399999999999999">
      <c r="A3" s="55" t="s">
        <v>1</v>
      </c>
      <c r="B3" s="55"/>
      <c r="C3" s="55"/>
      <c r="D3" s="55"/>
      <c r="E3" s="55"/>
      <c r="F3" s="55"/>
      <c r="G3" s="55"/>
    </row>
    <row r="4" spans="1:7" ht="17.399999999999999">
      <c r="A4" s="55" t="s">
        <v>2</v>
      </c>
      <c r="B4" s="55"/>
      <c r="C4" s="55"/>
      <c r="D4" s="55"/>
      <c r="E4" s="55"/>
      <c r="F4" s="55"/>
      <c r="G4" s="55"/>
    </row>
    <row r="5" spans="1:7" ht="17.399999999999999">
      <c r="A5" s="55" t="s">
        <v>42</v>
      </c>
      <c r="B5" s="55"/>
      <c r="C5" s="55"/>
      <c r="D5" s="55"/>
      <c r="E5" s="55"/>
      <c r="F5" s="55"/>
      <c r="G5" s="55"/>
    </row>
    <row r="6" spans="1:7" ht="17.399999999999999">
      <c r="A6" s="56" t="s">
        <v>36</v>
      </c>
      <c r="B6" s="56"/>
      <c r="C6" s="56"/>
      <c r="D6" s="56"/>
      <c r="E6" s="56"/>
      <c r="F6" s="56"/>
      <c r="G6" s="1"/>
    </row>
    <row r="7" spans="1:7" ht="15.6">
      <c r="A7" s="2" t="s">
        <v>3</v>
      </c>
      <c r="B7" s="2" t="s">
        <v>4</v>
      </c>
      <c r="C7" s="2" t="s">
        <v>5</v>
      </c>
      <c r="D7" s="2"/>
      <c r="E7" s="2"/>
      <c r="F7" s="2" t="s">
        <v>6</v>
      </c>
      <c r="G7" s="2" t="s">
        <v>6</v>
      </c>
    </row>
    <row r="8" spans="1:7" ht="15.6">
      <c r="A8" s="3" t="s">
        <v>7</v>
      </c>
      <c r="B8" s="3" t="s">
        <v>8</v>
      </c>
      <c r="C8" s="3" t="s">
        <v>8</v>
      </c>
      <c r="D8" s="3" t="s">
        <v>33</v>
      </c>
      <c r="E8" s="3" t="s">
        <v>9</v>
      </c>
      <c r="F8" s="3" t="s">
        <v>4</v>
      </c>
      <c r="G8" s="3" t="s">
        <v>5</v>
      </c>
    </row>
    <row r="9" spans="1:7" ht="15.6">
      <c r="A9" s="4" t="s">
        <v>10</v>
      </c>
      <c r="B9" s="45">
        <v>500</v>
      </c>
      <c r="C9" s="5">
        <v>2500</v>
      </c>
      <c r="D9" s="5">
        <v>1244.8800000000001</v>
      </c>
      <c r="E9" s="5">
        <v>1313.5</v>
      </c>
      <c r="F9" s="45">
        <f>SUM(B9,D9,E9)</f>
        <v>3058.38</v>
      </c>
      <c r="G9" s="5">
        <f>SUM(C9:E9)</f>
        <v>5058.38</v>
      </c>
    </row>
    <row r="10" spans="1:7" ht="15.6">
      <c r="A10" s="4" t="s">
        <v>11</v>
      </c>
      <c r="B10" s="45">
        <f>ROUND((B9*0.75),2)</f>
        <v>375</v>
      </c>
      <c r="C10" s="5">
        <f>ROUND((C9*0.75),2)</f>
        <v>1875</v>
      </c>
      <c r="D10" s="5">
        <f>D9*0.75</f>
        <v>933.66000000000008</v>
      </c>
      <c r="E10" s="5">
        <v>1313.5</v>
      </c>
      <c r="F10" s="45">
        <f>SUM(B10,D10,E10)</f>
        <v>2622.16</v>
      </c>
      <c r="G10" s="5">
        <f t="shared" ref="G10:G12" si="0">SUM(C10:E10)</f>
        <v>4122.16</v>
      </c>
    </row>
    <row r="11" spans="1:7" ht="15.6">
      <c r="A11" s="4" t="s">
        <v>12</v>
      </c>
      <c r="B11" s="45">
        <f>ROUND((B9*0.5),2)</f>
        <v>250</v>
      </c>
      <c r="C11" s="5">
        <f>ROUND((C9*0.5),2)</f>
        <v>1250</v>
      </c>
      <c r="D11" s="5">
        <f>D9*0.5</f>
        <v>622.44000000000005</v>
      </c>
      <c r="E11" s="5">
        <v>1313.5</v>
      </c>
      <c r="F11" s="45">
        <f t="shared" ref="F11:F12" si="1">SUM(B11,D11,E11)</f>
        <v>2185.94</v>
      </c>
      <c r="G11" s="5">
        <f t="shared" si="0"/>
        <v>3185.94</v>
      </c>
    </row>
    <row r="12" spans="1:7" ht="15.6">
      <c r="A12" s="4" t="s">
        <v>13</v>
      </c>
      <c r="B12" s="45">
        <f>ROUND((B9*0.25),2)</f>
        <v>125</v>
      </c>
      <c r="C12" s="5">
        <f>ROUND((C9*0.25),2)</f>
        <v>625</v>
      </c>
      <c r="D12" s="5">
        <f>D9*0.25</f>
        <v>311.22000000000003</v>
      </c>
      <c r="E12" s="5">
        <v>0</v>
      </c>
      <c r="F12" s="45">
        <f t="shared" si="1"/>
        <v>436.22</v>
      </c>
      <c r="G12" s="5">
        <f t="shared" si="0"/>
        <v>936.22</v>
      </c>
    </row>
    <row r="13" spans="1:7" ht="15.6">
      <c r="A13" s="43" t="s">
        <v>34</v>
      </c>
      <c r="B13" s="43"/>
      <c r="C13" s="43"/>
      <c r="D13" s="43"/>
      <c r="E13" s="43"/>
      <c r="F13" s="43"/>
      <c r="G13" s="6"/>
    </row>
    <row r="14" spans="1:7">
      <c r="A14" s="46" t="s">
        <v>37</v>
      </c>
      <c r="B14" s="46"/>
      <c r="C14" s="7"/>
      <c r="D14" s="7"/>
      <c r="E14" s="7"/>
      <c r="F14" s="7"/>
      <c r="G14" s="8"/>
    </row>
    <row r="15" spans="1:7" ht="17.399999999999999">
      <c r="A15" s="66"/>
      <c r="B15" s="66"/>
      <c r="C15" s="66"/>
      <c r="D15" s="66"/>
      <c r="E15" s="66"/>
      <c r="F15" s="66"/>
      <c r="G15" s="66"/>
    </row>
    <row r="16" spans="1:7" ht="15.6">
      <c r="A16" s="9"/>
      <c r="B16" s="9"/>
      <c r="C16" s="9"/>
      <c r="D16" s="9"/>
      <c r="E16" s="10"/>
      <c r="F16" s="9"/>
      <c r="G16" s="9"/>
    </row>
    <row r="17" spans="1:7" ht="18">
      <c r="A17" s="11" t="s">
        <v>14</v>
      </c>
      <c r="B17" s="11"/>
      <c r="C17" s="11"/>
      <c r="D17" s="12"/>
      <c r="E17" s="11"/>
      <c r="F17" s="13"/>
      <c r="G17" s="14"/>
    </row>
    <row r="18" spans="1:7" ht="15.75" customHeight="1">
      <c r="A18" s="67" t="s">
        <v>15</v>
      </c>
      <c r="B18" s="69" t="s">
        <v>16</v>
      </c>
      <c r="C18" s="71" t="s">
        <v>17</v>
      </c>
      <c r="D18" s="61" t="s">
        <v>18</v>
      </c>
      <c r="E18" s="73"/>
      <c r="F18" s="73"/>
      <c r="G18" s="74"/>
    </row>
    <row r="19" spans="1:7">
      <c r="A19" s="68"/>
      <c r="B19" s="70"/>
      <c r="C19" s="72"/>
      <c r="D19" s="15" t="s">
        <v>19</v>
      </c>
      <c r="E19" s="15" t="s">
        <v>38</v>
      </c>
      <c r="F19" s="16" t="s">
        <v>3</v>
      </c>
      <c r="G19" s="16" t="s">
        <v>20</v>
      </c>
    </row>
    <row r="20" spans="1:7" ht="15.6">
      <c r="A20" s="17" t="s">
        <v>21</v>
      </c>
      <c r="B20" s="18">
        <v>2625</v>
      </c>
      <c r="C20" s="19">
        <f>B20*2</f>
        <v>5250</v>
      </c>
      <c r="D20" s="20" t="s">
        <v>39</v>
      </c>
      <c r="E20" s="21">
        <v>150</v>
      </c>
      <c r="F20" s="22">
        <v>2413</v>
      </c>
      <c r="G20" s="23">
        <f>SUM(F20*2)</f>
        <v>4826</v>
      </c>
    </row>
    <row r="21" spans="1:7" ht="15.6">
      <c r="A21" s="17" t="s">
        <v>22</v>
      </c>
      <c r="B21" s="18">
        <v>3090</v>
      </c>
      <c r="C21" s="19">
        <f>B21*2</f>
        <v>6180</v>
      </c>
      <c r="D21" s="20" t="s">
        <v>39</v>
      </c>
      <c r="E21" s="21"/>
      <c r="F21" s="22">
        <v>2288</v>
      </c>
      <c r="G21" s="23">
        <f t="shared" ref="G21:G22" si="2">SUM(F21*2)</f>
        <v>4576</v>
      </c>
    </row>
    <row r="22" spans="1:7" ht="15.6">
      <c r="A22" s="17" t="s">
        <v>23</v>
      </c>
      <c r="B22" s="18">
        <v>3375</v>
      </c>
      <c r="C22" s="19">
        <f>B22*2</f>
        <v>6750</v>
      </c>
      <c r="D22" s="20">
        <v>12</v>
      </c>
      <c r="E22" s="21">
        <v>375</v>
      </c>
      <c r="F22" s="22">
        <v>2221</v>
      </c>
      <c r="G22" s="23">
        <f t="shared" si="2"/>
        <v>4442</v>
      </c>
    </row>
    <row r="23" spans="1:7" ht="15.6">
      <c r="A23" s="24" t="s">
        <v>35</v>
      </c>
      <c r="B23" s="25"/>
      <c r="C23" s="19"/>
      <c r="D23" s="20">
        <v>10</v>
      </c>
      <c r="E23" s="21">
        <v>415</v>
      </c>
      <c r="F23" s="23">
        <v>2106</v>
      </c>
      <c r="G23" s="23">
        <f>SUM(F23*2)</f>
        <v>4212</v>
      </c>
    </row>
    <row r="24" spans="1:7" ht="15.6">
      <c r="A24" s="17" t="s">
        <v>21</v>
      </c>
      <c r="B24" s="18">
        <v>2470</v>
      </c>
      <c r="C24" s="18">
        <f>B24*2</f>
        <v>4940</v>
      </c>
      <c r="D24" s="14"/>
      <c r="E24" s="50"/>
      <c r="F24" s="51"/>
      <c r="G24" s="51"/>
    </row>
    <row r="25" spans="1:7" ht="15.6">
      <c r="A25" s="17" t="s">
        <v>24</v>
      </c>
      <c r="B25" s="18">
        <v>3275</v>
      </c>
      <c r="C25" s="18">
        <f>B25*2</f>
        <v>6550</v>
      </c>
      <c r="D25" s="61" t="s">
        <v>26</v>
      </c>
      <c r="E25" s="62"/>
      <c r="F25" s="62"/>
      <c r="G25" s="63"/>
    </row>
    <row r="26" spans="1:7" ht="15.6">
      <c r="A26" s="24" t="s">
        <v>25</v>
      </c>
      <c r="B26" s="18"/>
      <c r="C26" s="19"/>
      <c r="D26" s="26" t="s">
        <v>27</v>
      </c>
      <c r="E26" s="64" t="s">
        <v>40</v>
      </c>
      <c r="F26" s="65"/>
      <c r="G26" s="27">
        <v>753</v>
      </c>
    </row>
    <row r="27" spans="1:7" ht="15.75" customHeight="1">
      <c r="A27" s="17" t="s">
        <v>21</v>
      </c>
      <c r="B27" s="18">
        <v>2730</v>
      </c>
      <c r="C27" s="19">
        <f>B27*2</f>
        <v>5460</v>
      </c>
      <c r="D27" s="26" t="s">
        <v>29</v>
      </c>
      <c r="E27" s="57" t="s">
        <v>41</v>
      </c>
      <c r="F27" s="58"/>
      <c r="G27" s="27">
        <v>381</v>
      </c>
    </row>
    <row r="28" spans="1:7" ht="15.75" customHeight="1">
      <c r="A28" s="17" t="s">
        <v>28</v>
      </c>
      <c r="B28" s="18">
        <v>3530</v>
      </c>
      <c r="C28" s="19">
        <f>B28*2</f>
        <v>7060</v>
      </c>
      <c r="D28" s="26"/>
      <c r="E28" s="57"/>
      <c r="F28" s="58"/>
      <c r="G28" s="27"/>
    </row>
    <row r="29" spans="1:7" ht="15.6">
      <c r="A29" s="24" t="s">
        <v>30</v>
      </c>
      <c r="B29" s="28"/>
      <c r="C29" s="28"/>
      <c r="D29" s="29" t="s">
        <v>43</v>
      </c>
      <c r="E29" s="30" t="s">
        <v>44</v>
      </c>
      <c r="F29" s="31"/>
      <c r="G29" s="32">
        <v>745</v>
      </c>
    </row>
    <row r="30" spans="1:7" ht="15.6">
      <c r="A30" s="17" t="s">
        <v>31</v>
      </c>
      <c r="B30" s="18">
        <v>3500</v>
      </c>
      <c r="C30" s="19">
        <f>B30*2</f>
        <v>7000</v>
      </c>
      <c r="D30" s="33"/>
      <c r="E30" s="34"/>
      <c r="F30" s="35"/>
      <c r="G30" s="52"/>
    </row>
    <row r="31" spans="1:7" ht="15.6">
      <c r="A31" s="17" t="s">
        <v>32</v>
      </c>
      <c r="B31" s="18">
        <v>3190</v>
      </c>
      <c r="C31" s="19">
        <f>B31*2</f>
        <v>6380</v>
      </c>
      <c r="D31" s="36"/>
      <c r="E31" s="37"/>
      <c r="F31" s="38"/>
      <c r="G31" s="53"/>
    </row>
    <row r="32" spans="1:7" ht="15.6">
      <c r="A32" s="39"/>
      <c r="B32" s="40"/>
      <c r="C32" s="41"/>
      <c r="D32" s="41"/>
      <c r="E32" s="59"/>
      <c r="F32" s="60"/>
      <c r="G32" s="42"/>
    </row>
    <row r="33" spans="1:7" ht="15">
      <c r="A33" s="48"/>
      <c r="B33" s="48"/>
      <c r="C33" s="48"/>
      <c r="D33" s="48"/>
      <c r="E33" s="48"/>
      <c r="F33" s="48"/>
      <c r="G33" s="48"/>
    </row>
    <row r="34" spans="1:7" ht="18">
      <c r="A34" s="49"/>
      <c r="B34" s="49"/>
      <c r="C34" s="49"/>
      <c r="D34" s="49"/>
      <c r="E34" s="49"/>
      <c r="F34" s="49"/>
    </row>
  </sheetData>
  <mergeCells count="15">
    <mergeCell ref="A15:G15"/>
    <mergeCell ref="A18:A19"/>
    <mergeCell ref="B18:B19"/>
    <mergeCell ref="C18:C19"/>
    <mergeCell ref="D18:G18"/>
    <mergeCell ref="E27:F27"/>
    <mergeCell ref="E28:F28"/>
    <mergeCell ref="E32:F32"/>
    <mergeCell ref="D25:G25"/>
    <mergeCell ref="E26:F26"/>
    <mergeCell ref="A1:G1"/>
    <mergeCell ref="A3:G3"/>
    <mergeCell ref="A4:G4"/>
    <mergeCell ref="A5:G5"/>
    <mergeCell ref="A6:F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sheet</vt:lpstr>
      <vt:lpstr>'New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Revels</dc:creator>
  <cp:lastModifiedBy>Ronnie</cp:lastModifiedBy>
  <cp:lastPrinted>2018-03-29T13:34:45Z</cp:lastPrinted>
  <dcterms:created xsi:type="dcterms:W3CDTF">2017-07-09T21:30:51Z</dcterms:created>
  <dcterms:modified xsi:type="dcterms:W3CDTF">2020-05-10T02:04:50Z</dcterms:modified>
</cp:coreProperties>
</file>